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ynda\2020\SOALAN DEWAN\MESY KETIGA PENGGAL KE3\JAWAPAN\"/>
    </mc:Choice>
  </mc:AlternateContent>
  <xr:revisionPtr revIDLastSave="0" documentId="13_ncr:1_{06FE95CE-E1B7-4DB8-96D2-14D68B6889A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tatus IPR 30.09.2020" sheetId="8" r:id="rId1"/>
  </sheets>
  <definedNames>
    <definedName name="_xlnm.Print_Area" localSheetId="0">'Status IPR 30.09.2020'!$A$1:$L$60</definedName>
    <definedName name="_xlnm.Print_Titles" localSheetId="0">'Status IPR 30.09.2020'!$1:$2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8" l="1"/>
  <c r="J21" i="8"/>
  <c r="J14" i="8"/>
  <c r="I14" i="8"/>
  <c r="H14" i="8"/>
  <c r="K28" i="8"/>
  <c r="H21" i="8"/>
  <c r="H50" i="8"/>
  <c r="H42" i="8"/>
  <c r="H58" i="8"/>
  <c r="H60" i="8"/>
  <c r="K7" i="8"/>
  <c r="K20" i="8"/>
  <c r="K55" i="8"/>
  <c r="K56" i="8"/>
  <c r="K57" i="8"/>
  <c r="J58" i="8"/>
  <c r="I58" i="8"/>
  <c r="K58" i="8"/>
  <c r="K54" i="8"/>
  <c r="K47" i="8"/>
  <c r="K48" i="8"/>
  <c r="K49" i="8"/>
  <c r="J50" i="8"/>
  <c r="I50" i="8"/>
  <c r="K50" i="8"/>
  <c r="K46" i="8"/>
  <c r="K36" i="8"/>
  <c r="K37" i="8"/>
  <c r="K38" i="8"/>
  <c r="K39" i="8"/>
  <c r="K40" i="8"/>
  <c r="K41" i="8"/>
  <c r="J42" i="8"/>
  <c r="I42" i="8"/>
  <c r="K42" i="8"/>
  <c r="K35" i="8"/>
  <c r="K26" i="8"/>
  <c r="K27" i="8"/>
  <c r="K29" i="8"/>
  <c r="J31" i="8"/>
  <c r="I31" i="8"/>
  <c r="K31" i="8"/>
  <c r="K25" i="8"/>
  <c r="K19" i="8"/>
  <c r="I21" i="8"/>
  <c r="K21" i="8"/>
  <c r="K18" i="8"/>
  <c r="K6" i="8"/>
  <c r="K8" i="8"/>
  <c r="K9" i="8"/>
  <c r="K10" i="8"/>
  <c r="K11" i="8"/>
  <c r="K12" i="8"/>
  <c r="K13" i="8"/>
  <c r="K14" i="8"/>
  <c r="K5" i="8"/>
  <c r="I60" i="8"/>
  <c r="J60" i="8"/>
  <c r="K60" i="8"/>
</calcChain>
</file>

<file path=xl/sharedStrings.xml><?xml version="1.0" encoding="utf-8"?>
<sst xmlns="http://schemas.openxmlformats.org/spreadsheetml/2006/main" count="278" uniqueCount="123">
  <si>
    <t>BIL</t>
  </si>
  <si>
    <t>PENGENDALI PROGRAM</t>
  </si>
  <si>
    <t>P.I.C</t>
  </si>
  <si>
    <t>Skim Mesra Usia Emas (SMUE)</t>
  </si>
  <si>
    <t>Skim Kesihatan Wanita (MammoSEL)</t>
  </si>
  <si>
    <t>Skim Hijrah Selangor</t>
  </si>
  <si>
    <t>Skim Bantuan Tadika Selangor (TUNAS)</t>
  </si>
  <si>
    <t>YAWAS</t>
  </si>
  <si>
    <t>HIJRAH Selangor</t>
  </si>
  <si>
    <t>Puan Siti Syazwani binti Ab Latib</t>
  </si>
  <si>
    <t>En. Mohamad Syafiq bin Omar</t>
  </si>
  <si>
    <t>Puan Nik Azlina binti Nik Mohamad Ravi</t>
  </si>
  <si>
    <t>Sektoral, UPEN</t>
  </si>
  <si>
    <t>Puan Sharul Jinna Teng binti Shamsul Teng</t>
  </si>
  <si>
    <t>Program Pendidikan Anak-anak Pekerja Ladang</t>
  </si>
  <si>
    <t>Bas Smart Selangor</t>
  </si>
  <si>
    <t>Makro, UPEN</t>
  </si>
  <si>
    <t>SPBT, UPEN</t>
  </si>
  <si>
    <t>Skim Peduli Sihat</t>
  </si>
  <si>
    <t>Bantuan Sihat Selangor</t>
  </si>
  <si>
    <t>Hadiah Pengajian IPT</t>
  </si>
  <si>
    <t>BPSM, SUK</t>
  </si>
  <si>
    <t>Program Khas Peduli Siswa</t>
  </si>
  <si>
    <t>Program Tuisyen Rakyat Selangor</t>
  </si>
  <si>
    <t>Program Bantuan Sekolah Negeri Selangor</t>
  </si>
  <si>
    <t>Wifi Smart Selangor</t>
  </si>
  <si>
    <t>MBI</t>
  </si>
  <si>
    <t>Skim Rumah Selangorku</t>
  </si>
  <si>
    <t>LPHS</t>
  </si>
  <si>
    <t>Bantuan Kebajikan Masyarakat (Bantuan Am)</t>
  </si>
  <si>
    <t>JKMNS</t>
  </si>
  <si>
    <t>Latihan Usahawan IT (SITEC)</t>
  </si>
  <si>
    <t xml:space="preserve">Skim Smart Sewa </t>
  </si>
  <si>
    <t>Skim Ceria (Mengecat Rumah, baiki lif)</t>
  </si>
  <si>
    <t>Puan Lina Syuhaida binti Embong</t>
  </si>
  <si>
    <t>Encik Mohd Faizal bin Abd Kadir</t>
  </si>
  <si>
    <t>Encik Mohd. Azreen Bin Ariffin</t>
  </si>
  <si>
    <t>Dana Usahawan Mikro Selangor</t>
  </si>
  <si>
    <t>Puan Mazidah binti Ahmad Ramli</t>
  </si>
  <si>
    <t>Perbadanan Perpustakaan Awam Selangor</t>
  </si>
  <si>
    <t>Perpustakaan Bergerak Smart Selangor</t>
  </si>
  <si>
    <t>Puan Intan Zaharah binti Saad</t>
  </si>
  <si>
    <t>Encik Mohd. Azreen bin Ariffin</t>
  </si>
  <si>
    <t>KLUSTER</t>
  </si>
  <si>
    <t>KEBAJIKAN</t>
  </si>
  <si>
    <t>Pengecualian Fi Lesen Penjaja</t>
  </si>
  <si>
    <t>PENDIDIKAN</t>
  </si>
  <si>
    <t>KESIHATAN</t>
  </si>
  <si>
    <t>PERUMAHAN</t>
  </si>
  <si>
    <t>Tuisyen Online</t>
  </si>
  <si>
    <t>Encik Mohamad Syafiq bin Omar</t>
  </si>
  <si>
    <t>Skim Bantuan Asuhan Anakku Pintar  (Asuh Pintar)</t>
  </si>
  <si>
    <t>9 PROGRAM</t>
  </si>
  <si>
    <t>Kasih Ibu Smart Selangor (KISS)</t>
  </si>
  <si>
    <t>IKTISASS</t>
  </si>
  <si>
    <t xml:space="preserve">Pengecualian Cukai Pintu </t>
  </si>
  <si>
    <t>5 PROGRAM</t>
  </si>
  <si>
    <t>4 PROGRAM</t>
  </si>
  <si>
    <t>Puan Noor Syazana Bt Marjuni</t>
  </si>
  <si>
    <t>Mohd Fadhlie bin Khamis</t>
  </si>
  <si>
    <t xml:space="preserve">Invest Selangor </t>
  </si>
  <si>
    <t xml:space="preserve">Bantuan Bina dan Baiki Rumah </t>
  </si>
  <si>
    <t>3 PROGRAM</t>
  </si>
  <si>
    <t>8 PROGRAM</t>
  </si>
  <si>
    <t>KEKELUARGAAN</t>
  </si>
  <si>
    <t>PEKERJAAN</t>
  </si>
  <si>
    <t>KELAYAKAN PEMOHON</t>
  </si>
  <si>
    <t xml:space="preserve">B40 </t>
  </si>
  <si>
    <t>B40</t>
  </si>
  <si>
    <t>PENGUNDI DAFTAR DI SELANGOR</t>
  </si>
  <si>
    <t>UMUM</t>
  </si>
  <si>
    <t>PEKERJA LADANG</t>
  </si>
  <si>
    <t>USAHAWAN</t>
  </si>
  <si>
    <t>UMUM (KELAYAKAN TIDAK MELEBIHI RM10K/ISI RUMAH)</t>
  </si>
  <si>
    <t>UMUM (KELAYAKAN TIDAK MELEBIHI RM5K/ISI RUMAH)</t>
  </si>
  <si>
    <t>UMUM (BELUM DIMUKTAMAD)</t>
  </si>
  <si>
    <t>BAGI RUMAH KOS RENDAH DAN SEDERHANA RENDAH</t>
  </si>
  <si>
    <t>B40/M40</t>
  </si>
  <si>
    <t>TADIKA YANG BERDAFTAR</t>
  </si>
  <si>
    <t>RUMAH KOS RENDAH/ RUMAH KAMPUNG</t>
  </si>
  <si>
    <t>Puan Nur Azizah binti Md Salleh</t>
  </si>
  <si>
    <t>WARGA EMAS / OKU</t>
  </si>
  <si>
    <t>B40/M40/T20/SYARAT KHAS/UMUM</t>
  </si>
  <si>
    <t>Encik Mohd Azam bin Azmi</t>
  </si>
  <si>
    <t>TELAH DILAKSANAKAN / TIDAK DILAKSANAKAN</t>
  </si>
  <si>
    <t>Encik Azhar bin Ahmad Karman Shah</t>
  </si>
  <si>
    <t>Puan Norhidayah binti Mohd Nor</t>
  </si>
  <si>
    <t>Encik Nazirul Amri bin Ibrahim</t>
  </si>
  <si>
    <t>Puan Shara Suliana binti Saamah</t>
  </si>
  <si>
    <t>Encik Rufandy bin Shamsuddin</t>
  </si>
  <si>
    <t>Encik Mohd Azwan bin Mohd Maasom</t>
  </si>
  <si>
    <t>Encik Mohd Nata bin Muhamad</t>
  </si>
  <si>
    <t>Encik Norhanizan bin Sahib</t>
  </si>
  <si>
    <t>Skim Air Darul Ehsan</t>
  </si>
  <si>
    <t>Insentif Generasi Muda Selangor (iGems)</t>
  </si>
  <si>
    <t>BILANGAN PENERIMA</t>
  </si>
  <si>
    <t>PERBELANJAAN (RM)</t>
  </si>
  <si>
    <r>
      <t xml:space="preserve">Program Bantuan </t>
    </r>
    <r>
      <rPr>
        <i/>
        <sz val="14"/>
        <color theme="1"/>
        <rFont val="Arial"/>
        <family val="2"/>
      </rPr>
      <t xml:space="preserve">Blueprint </t>
    </r>
    <r>
      <rPr>
        <sz val="14"/>
        <color theme="1"/>
        <rFont val="Arial"/>
        <family val="2"/>
      </rPr>
      <t>Pembasmian Kemiskinan</t>
    </r>
  </si>
  <si>
    <t>PERUNTUKAN TAHUN 2020 (RM)</t>
  </si>
  <si>
    <t>Program Pemberian Bantuan Baucer untuk Rakyat Miskin Bersempena Perayaan 
(Jom Shopping)</t>
  </si>
  <si>
    <t>TELAH DILAKSANAKAN</t>
  </si>
  <si>
    <t>Permohonan bagi tahun 2020 akan dibuka pada 1 - 31 Ogos 2020</t>
  </si>
  <si>
    <t>-</t>
  </si>
  <si>
    <t xml:space="preserve">JUMLAH KESELURUHAN </t>
  </si>
  <si>
    <t xml:space="preserve">TELAH DILAKSANAKAN </t>
  </si>
  <si>
    <t>JSP TAHUN BARU CINA DAN HARI RAYA AIDILFITRI</t>
  </si>
  <si>
    <t xml:space="preserve">TELAH DILAKSANAKAN  </t>
  </si>
  <si>
    <t>Keputusan secara dasar dan implikasi kewangan kepada PBT, kehilangan hasil sebanyak RM 58,021,343.16</t>
  </si>
  <si>
    <t>Tidak dilaksanakan kerana tiada peruntukan pada tahun 2020</t>
  </si>
  <si>
    <t xml:space="preserve">Penyaluran Fasa 1 kepada PBT </t>
  </si>
  <si>
    <t>T.B</t>
  </si>
  <si>
    <t>6 kelas offline dan 5 kelas online
Kelas offline (847 orang hadir) Kelas Online 12167 jumlah view</t>
  </si>
  <si>
    <t>%</t>
  </si>
  <si>
    <t xml:space="preserve"> PRESTASI PELAKSANAAN PROGRAM INISIATIF PEDULI RAKYAT (IPR) NEGERI SELANGOR TAHUN 2020
(1 Januari 2020 sehingga 30 September 2020)
</t>
  </si>
  <si>
    <t>Tabung Warisan Anak Selangor (TAWAS)</t>
  </si>
  <si>
    <t>PRESTASI IPR BAGI TAHUN 2020 (sehingga 30 September 2020)</t>
  </si>
  <si>
    <t>TELAH DILAKSANAKAN (bajet one-off Dana Sel)</t>
  </si>
  <si>
    <t>Skim Rent-to-Own (DanaSel)</t>
  </si>
  <si>
    <t>Jumlah penumpang setakat 30 September 2020 adalah: 6,400,787</t>
  </si>
  <si>
    <t>Umum</t>
  </si>
  <si>
    <t>TIDAK DILAKSANAKAN</t>
  </si>
  <si>
    <t>Tiada Maklum Balas</t>
  </si>
  <si>
    <t>101 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</si>
</sst>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M&quot;#,##0.00;[Red]\-&quot;RM&quot;#,##0.00"/>
    <numFmt numFmtId="43" formatCode="_-* #,##0.00_-;\-* #,##0.00_-;_-* &quot;-&quot;??_-;_-@_-"/>
    <numFmt numFmtId="164" formatCode="#,##0_ ;\-#,##0\ "/>
    <numFmt numFmtId="165" formatCode="_-* #,##0.00_-;\-* #,##0.00_-;_-* &quot;-&quot;??_-;_-@"/>
  </numFmts>
  <fonts count="1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i/>
      <sz val="14"/>
      <color theme="1"/>
      <name val="Arial"/>
      <family val="2"/>
    </font>
    <font>
      <b/>
      <sz val="14"/>
      <name val="Arial"/>
      <family val="2"/>
    </font>
    <font>
      <sz val="13"/>
      <color theme="1"/>
      <name val="Arial"/>
      <family val="2"/>
    </font>
    <font>
      <sz val="14"/>
      <color rgb="FF000000"/>
      <name val="Arial"/>
      <family val="2"/>
    </font>
    <font>
      <sz val="14"/>
      <color rgb="FF333333"/>
      <name val="Arial"/>
      <family val="2"/>
    </font>
    <font>
      <sz val="10"/>
      <color rgb="FF000000"/>
      <name val="Times New Roman"/>
      <family val="1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charset val="134"/>
    </font>
    <font>
      <sz val="14"/>
      <name val="Arial"/>
      <charset val="134"/>
    </font>
    <font>
      <sz val="14"/>
      <color theme="0"/>
      <name val="Arial"/>
      <charset val="134"/>
    </font>
    <font>
      <sz val="14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3" fontId="1" fillId="2" borderId="1" xfId="2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3" fontId="2" fillId="0" borderId="1" xfId="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3" fontId="1" fillId="0" borderId="0" xfId="0" applyNumberFormat="1" applyFont="1" applyBorder="1" applyAlignment="1">
      <alignment horizontal="center" vertical="center"/>
    </xf>
    <xf numFmtId="3" fontId="2" fillId="10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3" fontId="1" fillId="0" borderId="0" xfId="2" applyFont="1" applyBorder="1" applyAlignment="1">
      <alignment horizontal="center" vertical="center"/>
    </xf>
    <xf numFmtId="43" fontId="1" fillId="0" borderId="0" xfId="2" applyFont="1" applyBorder="1"/>
    <xf numFmtId="43" fontId="2" fillId="10" borderId="1" xfId="2" applyFont="1" applyFill="1" applyBorder="1" applyAlignment="1">
      <alignment horizontal="center" vertical="center" wrapText="1"/>
    </xf>
    <xf numFmtId="43" fontId="1" fillId="2" borderId="1" xfId="2" quotePrefix="1" applyFont="1" applyFill="1" applyBorder="1" applyAlignment="1">
      <alignment horizontal="center" vertical="center"/>
    </xf>
    <xf numFmtId="43" fontId="2" fillId="2" borderId="1" xfId="2" quotePrefix="1" applyFont="1" applyFill="1" applyBorder="1" applyAlignment="1">
      <alignment horizontal="center" vertical="center"/>
    </xf>
    <xf numFmtId="43" fontId="1" fillId="2" borderId="0" xfId="2" applyFont="1" applyFill="1" applyBorder="1" applyAlignment="1">
      <alignment horizontal="center" vertical="center"/>
    </xf>
    <xf numFmtId="43" fontId="1" fillId="2" borderId="0" xfId="2" applyFont="1" applyFill="1" applyBorder="1"/>
    <xf numFmtId="43" fontId="2" fillId="2" borderId="1" xfId="2" applyFont="1" applyFill="1" applyBorder="1" applyAlignment="1">
      <alignment horizontal="center" vertical="center"/>
    </xf>
    <xf numFmtId="43" fontId="1" fillId="0" borderId="1" xfId="2" applyFont="1" applyFill="1" applyBorder="1" applyAlignment="1">
      <alignment horizontal="center" vertical="center"/>
    </xf>
    <xf numFmtId="43" fontId="1" fillId="0" borderId="1" xfId="2" applyFont="1" applyBorder="1" applyAlignment="1">
      <alignment horizontal="center" vertical="center" wrapText="1"/>
    </xf>
    <xf numFmtId="43" fontId="2" fillId="0" borderId="1" xfId="2" applyFont="1" applyBorder="1" applyAlignment="1">
      <alignment horizontal="center" vertical="center"/>
    </xf>
    <xf numFmtId="43" fontId="1" fillId="0" borderId="0" xfId="2" applyFont="1" applyAlignment="1">
      <alignment horizontal="center" vertical="center"/>
    </xf>
    <xf numFmtId="43" fontId="1" fillId="0" borderId="0" xfId="2" applyFont="1"/>
    <xf numFmtId="0" fontId="2" fillId="0" borderId="0" xfId="0" applyFont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3" fontId="2" fillId="11" borderId="1" xfId="0" applyNumberFormat="1" applyFont="1" applyFill="1" applyBorder="1" applyAlignment="1">
      <alignment horizontal="center" vertical="center"/>
    </xf>
    <xf numFmtId="4" fontId="2" fillId="11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3" fontId="1" fillId="2" borderId="1" xfId="2" applyFont="1" applyFill="1" applyBorder="1" applyAlignment="1">
      <alignment vertical="center"/>
    </xf>
    <xf numFmtId="9" fontId="2" fillId="11" borderId="1" xfId="3" applyFont="1" applyFill="1" applyBorder="1" applyAlignment="1">
      <alignment horizontal="center" vertical="center"/>
    </xf>
    <xf numFmtId="0" fontId="1" fillId="11" borderId="0" xfId="0" applyFont="1" applyFill="1" applyAlignment="1">
      <alignment wrapText="1"/>
    </xf>
    <xf numFmtId="0" fontId="1" fillId="11" borderId="0" xfId="0" applyFont="1" applyFill="1"/>
    <xf numFmtId="0" fontId="1" fillId="11" borderId="0" xfId="0" applyFont="1" applyFill="1" applyAlignment="1">
      <alignment horizontal="center"/>
    </xf>
    <xf numFmtId="3" fontId="1" fillId="11" borderId="0" xfId="0" applyNumberFormat="1" applyFont="1" applyFill="1" applyAlignment="1">
      <alignment horizontal="center" vertical="center"/>
    </xf>
    <xf numFmtId="43" fontId="1" fillId="11" borderId="0" xfId="2" applyFont="1" applyFill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2" fillId="11" borderId="1" xfId="3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9" fontId="2" fillId="11" borderId="0" xfId="3" applyFont="1" applyFill="1" applyBorder="1" applyAlignment="1">
      <alignment horizontal="center" vertical="center"/>
    </xf>
    <xf numFmtId="9" fontId="5" fillId="0" borderId="0" xfId="3" applyFont="1" applyAlignment="1">
      <alignment horizontal="center" vertical="top" wrapText="1"/>
    </xf>
    <xf numFmtId="9" fontId="2" fillId="10" borderId="1" xfId="3" applyFont="1" applyFill="1" applyBorder="1" applyAlignment="1">
      <alignment horizontal="center" vertical="center" wrapText="1"/>
    </xf>
    <xf numFmtId="9" fontId="1" fillId="2" borderId="1" xfId="3" applyFont="1" applyFill="1" applyBorder="1" applyAlignment="1">
      <alignment horizontal="center" vertical="center"/>
    </xf>
    <xf numFmtId="9" fontId="2" fillId="2" borderId="1" xfId="3" applyFont="1" applyFill="1" applyBorder="1" applyAlignment="1">
      <alignment horizontal="center" vertical="center"/>
    </xf>
    <xf numFmtId="9" fontId="1" fillId="0" borderId="0" xfId="3" applyFont="1" applyBorder="1" applyAlignment="1">
      <alignment horizontal="center"/>
    </xf>
    <xf numFmtId="9" fontId="1" fillId="2" borderId="0" xfId="3" applyFont="1" applyFill="1" applyBorder="1" applyAlignment="1">
      <alignment horizontal="center"/>
    </xf>
    <xf numFmtId="9" fontId="1" fillId="0" borderId="0" xfId="3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3" fillId="0" borderId="0" xfId="0" applyFont="1"/>
    <xf numFmtId="0" fontId="13" fillId="0" borderId="0" xfId="0" applyFont="1" applyAlignment="1">
      <alignment vertical="center"/>
    </xf>
    <xf numFmtId="3" fontId="1" fillId="2" borderId="1" xfId="0" quotePrefix="1" applyNumberFormat="1" applyFont="1" applyFill="1" applyBorder="1" applyAlignment="1">
      <alignment horizontal="center" vertical="center" wrapText="1"/>
    </xf>
    <xf numFmtId="164" fontId="3" fillId="2" borderId="1" xfId="2" quotePrefix="1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3" fontId="1" fillId="2" borderId="1" xfId="6" quotePrefix="1" applyFont="1" applyFill="1" applyBorder="1" applyAlignment="1">
      <alignment horizontal="center" vertical="center"/>
    </xf>
    <xf numFmtId="43" fontId="1" fillId="0" borderId="1" xfId="6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 wrapText="1"/>
    </xf>
    <xf numFmtId="3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 wrapText="1"/>
    </xf>
    <xf numFmtId="43" fontId="3" fillId="2" borderId="1" xfId="2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9" fontId="1" fillId="2" borderId="4" xfId="3" applyFont="1" applyFill="1" applyBorder="1" applyAlignment="1">
      <alignment horizontal="center" vertical="center"/>
    </xf>
    <xf numFmtId="43" fontId="9" fillId="12" borderId="5" xfId="2" applyNumberFormat="1" applyFont="1" applyFill="1" applyBorder="1" applyAlignment="1">
      <alignment vertical="center" wrapText="1"/>
    </xf>
    <xf numFmtId="0" fontId="1" fillId="2" borderId="7" xfId="0" quotePrefix="1" applyFont="1" applyFill="1" applyBorder="1" applyAlignment="1">
      <alignment horizontal="center" vertical="center"/>
    </xf>
    <xf numFmtId="43" fontId="1" fillId="2" borderId="7" xfId="2" quotePrefix="1" applyFont="1" applyFill="1" applyBorder="1" applyAlignment="1">
      <alignment horizontal="center" vertical="center"/>
    </xf>
    <xf numFmtId="43" fontId="1" fillId="0" borderId="7" xfId="2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center" vertical="center"/>
    </xf>
    <xf numFmtId="43" fontId="14" fillId="0" borderId="1" xfId="2" applyFont="1" applyFill="1" applyBorder="1" applyAlignment="1">
      <alignment vertical="center"/>
    </xf>
    <xf numFmtId="43" fontId="15" fillId="0" borderId="1" xfId="2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vertical="center"/>
    </xf>
    <xf numFmtId="43" fontId="14" fillId="0" borderId="1" xfId="2" applyFont="1" applyFill="1" applyBorder="1" applyAlignment="1">
      <alignment horizontal="center" vertical="center"/>
    </xf>
    <xf numFmtId="43" fontId="14" fillId="0" borderId="1" xfId="2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43" fontId="15" fillId="0" borderId="1" xfId="2" applyFont="1" applyFill="1" applyBorder="1" applyAlignment="1">
      <alignment horizontal="center" vertical="center" wrapText="1"/>
    </xf>
    <xf numFmtId="9" fontId="14" fillId="2" borderId="1" xfId="3" applyFont="1" applyFill="1" applyBorder="1" applyAlignment="1">
      <alignment horizontal="center" vertical="center"/>
    </xf>
    <xf numFmtId="0" fontId="16" fillId="2" borderId="0" xfId="0" applyFont="1" applyFill="1"/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3" fontId="1" fillId="2" borderId="1" xfId="2" quotePrefix="1" applyFont="1" applyFill="1" applyBorder="1" applyAlignment="1">
      <alignment vertical="center"/>
    </xf>
    <xf numFmtId="0" fontId="10" fillId="12" borderId="0" xfId="0" applyFont="1" applyFill="1" applyBorder="1" applyAlignment="1">
      <alignment vertical="center" wrapText="1"/>
    </xf>
    <xf numFmtId="0" fontId="15" fillId="2" borderId="0" xfId="0" applyFont="1" applyFill="1" applyAlignment="1">
      <alignment wrapText="1"/>
    </xf>
    <xf numFmtId="3" fontId="17" fillId="13" borderId="8" xfId="0" applyNumberFormat="1" applyFont="1" applyFill="1" applyBorder="1" applyAlignment="1">
      <alignment horizontal="center" vertical="center"/>
    </xf>
    <xf numFmtId="165" fontId="17" fillId="13" borderId="8" xfId="0" applyNumberFormat="1" applyFont="1" applyFill="1" applyBorder="1" applyAlignment="1">
      <alignment horizontal="center" vertical="center"/>
    </xf>
    <xf numFmtId="165" fontId="17" fillId="13" borderId="8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1" fillId="12" borderId="0" xfId="0" applyFont="1" applyFill="1" applyBorder="1" applyAlignment="1">
      <alignment horizontal="center" vertical="center" wrapText="1"/>
    </xf>
    <xf numFmtId="8" fontId="11" fillId="1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2" fillId="3" borderId="6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</cellXfs>
  <cellStyles count="8">
    <cellStyle name="Comma" xfId="2" builtinId="3"/>
    <cellStyle name="Comma 2" xfId="1" xr:uid="{E0AB5E5F-9942-4C79-9AB3-555CD24592DE}"/>
    <cellStyle name="Comma 2 2" xfId="4" xr:uid="{C05C82DF-7C79-4FA3-9C49-1A6DB653906B}"/>
    <cellStyle name="Comma 2 2 2" xfId="7" xr:uid="{AB012E50-723E-4D6C-97A6-E808A4438103}"/>
    <cellStyle name="Comma 2 3" xfId="5" xr:uid="{A59360EB-AEEE-41B6-A96B-4524F664E738}"/>
    <cellStyle name="Comma 3" xfId="6" xr:uid="{297EB414-3688-4A91-B7A1-D6991EF45857}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99FFCC"/>
      <color rgb="FFFFCCFF"/>
      <color rgb="FFFFCCCC"/>
      <color rgb="FFCCECFF"/>
      <color rgb="FFFFFFCC"/>
      <color rgb="FFFFFF00"/>
      <color rgb="FF00D05E"/>
      <color rgb="FF6666FF"/>
      <color rgb="FF3333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topLeftCell="A43" zoomScale="70" zoomScaleNormal="70" zoomScalePageLayoutView="56" workbookViewId="0">
      <selection activeCell="M49" sqref="M49"/>
    </sheetView>
  </sheetViews>
  <sheetFormatPr defaultColWidth="8.7265625" defaultRowHeight="17.5"/>
  <cols>
    <col min="1" max="1" width="13.36328125" style="1" customWidth="1"/>
    <col min="2" max="2" width="6.7265625" style="2" customWidth="1"/>
    <col min="3" max="3" width="39.7265625" style="2" customWidth="1"/>
    <col min="4" max="4" width="52.90625" style="7" hidden="1" customWidth="1"/>
    <col min="5" max="5" width="24.453125" style="2" hidden="1" customWidth="1"/>
    <col min="6" max="6" width="45.26953125" style="2" hidden="1" customWidth="1"/>
    <col min="7" max="7" width="32.08984375" style="95" customWidth="1"/>
    <col min="8" max="8" width="23" style="76" customWidth="1"/>
    <col min="9" max="9" width="23" style="88" customWidth="1"/>
    <col min="10" max="10" width="23.36328125" style="89" customWidth="1"/>
    <col min="11" max="11" width="11.6328125" style="125" hidden="1" customWidth="1"/>
    <col min="12" max="12" width="24.90625" style="128" hidden="1" customWidth="1"/>
    <col min="13" max="13" width="29.54296875" style="2" customWidth="1"/>
    <col min="14" max="16" width="8.7265625" style="2"/>
    <col min="17" max="17" width="12" style="2" bestFit="1" customWidth="1"/>
    <col min="18" max="16384" width="8.7265625" style="2"/>
  </cols>
  <sheetData>
    <row r="1" spans="1:17" ht="49.5" customHeight="1">
      <c r="A1" s="177" t="s">
        <v>113</v>
      </c>
      <c r="B1" s="177"/>
      <c r="C1" s="177"/>
      <c r="D1" s="177"/>
      <c r="E1" s="177"/>
      <c r="F1" s="177"/>
      <c r="G1" s="177"/>
      <c r="H1" s="177"/>
      <c r="I1" s="177"/>
      <c r="J1" s="177"/>
      <c r="K1" s="119"/>
    </row>
    <row r="2" spans="1:17" ht="15" customHeight="1">
      <c r="A2" s="15"/>
      <c r="B2" s="16"/>
      <c r="C2" s="16"/>
      <c r="D2" s="17"/>
      <c r="E2" s="16"/>
      <c r="F2" s="16"/>
      <c r="G2" s="97"/>
      <c r="H2" s="70"/>
      <c r="I2" s="77"/>
      <c r="J2" s="78"/>
      <c r="K2" s="123"/>
    </row>
    <row r="3" spans="1:17" ht="41" customHeight="1">
      <c r="A3" s="182" t="s">
        <v>43</v>
      </c>
      <c r="B3" s="182" t="s">
        <v>0</v>
      </c>
      <c r="C3" s="183" t="s">
        <v>52</v>
      </c>
      <c r="D3" s="18" t="s">
        <v>66</v>
      </c>
      <c r="E3" s="182" t="s">
        <v>1</v>
      </c>
      <c r="F3" s="183" t="s">
        <v>2</v>
      </c>
      <c r="G3" s="207" t="s">
        <v>115</v>
      </c>
      <c r="H3" s="207"/>
      <c r="I3" s="207"/>
      <c r="J3" s="207"/>
      <c r="K3" s="207"/>
    </row>
    <row r="4" spans="1:17" ht="63" customHeight="1">
      <c r="A4" s="182"/>
      <c r="B4" s="182"/>
      <c r="C4" s="183"/>
      <c r="D4" s="19" t="s">
        <v>82</v>
      </c>
      <c r="E4" s="182"/>
      <c r="F4" s="183"/>
      <c r="G4" s="114" t="s">
        <v>84</v>
      </c>
      <c r="H4" s="71" t="s">
        <v>95</v>
      </c>
      <c r="I4" s="79" t="s">
        <v>98</v>
      </c>
      <c r="J4" s="79" t="s">
        <v>96</v>
      </c>
      <c r="K4" s="120" t="s">
        <v>112</v>
      </c>
    </row>
    <row r="5" spans="1:17" s="3" customFormat="1" ht="40.5" customHeight="1">
      <c r="A5" s="178" t="s">
        <v>44</v>
      </c>
      <c r="B5" s="13">
        <v>1</v>
      </c>
      <c r="C5" s="21" t="s">
        <v>53</v>
      </c>
      <c r="D5" s="22" t="s">
        <v>67</v>
      </c>
      <c r="E5" s="14" t="s">
        <v>12</v>
      </c>
      <c r="F5" s="23" t="s">
        <v>13</v>
      </c>
      <c r="G5" s="112" t="s">
        <v>100</v>
      </c>
      <c r="H5" s="145">
        <v>18850</v>
      </c>
      <c r="I5" s="80">
        <v>62000000</v>
      </c>
      <c r="J5" s="98">
        <v>21577302.440000001</v>
      </c>
      <c r="K5" s="121">
        <f>J5/I5</f>
        <v>0.34802100709677419</v>
      </c>
      <c r="L5" s="129"/>
    </row>
    <row r="6" spans="1:17" s="3" customFormat="1" ht="66">
      <c r="A6" s="178"/>
      <c r="B6" s="13">
        <v>2</v>
      </c>
      <c r="C6" s="21" t="s">
        <v>15</v>
      </c>
      <c r="D6" s="22" t="s">
        <v>70</v>
      </c>
      <c r="E6" s="14" t="s">
        <v>16</v>
      </c>
      <c r="F6" s="23" t="s">
        <v>11</v>
      </c>
      <c r="G6" s="126" t="s">
        <v>104</v>
      </c>
      <c r="H6" s="144" t="s">
        <v>118</v>
      </c>
      <c r="I6" s="80">
        <v>30000000</v>
      </c>
      <c r="J6" s="106">
        <v>27106910.5</v>
      </c>
      <c r="K6" s="121">
        <f t="shared" ref="K6:K14" si="0">J6/I6</f>
        <v>0.90356368333333337</v>
      </c>
      <c r="L6" s="130" t="s">
        <v>109</v>
      </c>
    </row>
    <row r="7" spans="1:17" s="3" customFormat="1" ht="42.5" customHeight="1">
      <c r="A7" s="178"/>
      <c r="B7" s="13">
        <v>3</v>
      </c>
      <c r="C7" s="21" t="s">
        <v>93</v>
      </c>
      <c r="D7" s="22" t="s">
        <v>68</v>
      </c>
      <c r="E7" s="14" t="s">
        <v>16</v>
      </c>
      <c r="F7" s="23" t="s">
        <v>38</v>
      </c>
      <c r="G7" s="112" t="s">
        <v>104</v>
      </c>
      <c r="H7" s="136">
        <v>270000</v>
      </c>
      <c r="I7" s="80">
        <v>50000000</v>
      </c>
      <c r="J7" s="52">
        <v>14700000</v>
      </c>
      <c r="K7" s="121">
        <f t="shared" si="0"/>
        <v>0.29399999999999998</v>
      </c>
      <c r="L7" s="129"/>
      <c r="M7" s="176"/>
      <c r="N7" s="176"/>
      <c r="O7" s="176"/>
      <c r="P7" s="176"/>
      <c r="Q7" s="176"/>
    </row>
    <row r="8" spans="1:17" s="3" customFormat="1" ht="40.5" customHeight="1">
      <c r="A8" s="178"/>
      <c r="B8" s="13">
        <v>4</v>
      </c>
      <c r="C8" s="24" t="s">
        <v>25</v>
      </c>
      <c r="D8" s="22" t="s">
        <v>70</v>
      </c>
      <c r="E8" s="13" t="s">
        <v>26</v>
      </c>
      <c r="F8" s="23" t="s">
        <v>85</v>
      </c>
      <c r="G8" s="112" t="s">
        <v>104</v>
      </c>
      <c r="H8" s="145" t="s">
        <v>119</v>
      </c>
      <c r="I8" s="170">
        <v>1600000</v>
      </c>
      <c r="J8" s="136" t="s">
        <v>121</v>
      </c>
      <c r="K8" s="121" t="e">
        <f t="shared" si="0"/>
        <v>#VALUE!</v>
      </c>
      <c r="L8" s="129"/>
    </row>
    <row r="9" spans="1:17" s="3" customFormat="1" ht="40.5" customHeight="1">
      <c r="A9" s="178"/>
      <c r="B9" s="13">
        <v>5</v>
      </c>
      <c r="C9" s="24" t="s">
        <v>29</v>
      </c>
      <c r="D9" s="22" t="s">
        <v>68</v>
      </c>
      <c r="E9" s="13" t="s">
        <v>30</v>
      </c>
      <c r="F9" s="25" t="s">
        <v>59</v>
      </c>
      <c r="G9" s="112" t="s">
        <v>104</v>
      </c>
      <c r="H9" s="173">
        <v>4866</v>
      </c>
      <c r="I9" s="174">
        <v>14036767.1</v>
      </c>
      <c r="J9" s="175">
        <v>12988000</v>
      </c>
      <c r="K9" s="121">
        <f t="shared" si="0"/>
        <v>0.9252842842993384</v>
      </c>
      <c r="L9" s="129"/>
    </row>
    <row r="10" spans="1:17" s="3" customFormat="1" ht="105">
      <c r="A10" s="178"/>
      <c r="B10" s="13">
        <v>6</v>
      </c>
      <c r="C10" s="24" t="s">
        <v>55</v>
      </c>
      <c r="D10" s="22" t="s">
        <v>79</v>
      </c>
      <c r="E10" s="14" t="s">
        <v>17</v>
      </c>
      <c r="F10" s="26" t="s">
        <v>41</v>
      </c>
      <c r="G10" s="112" t="s">
        <v>100</v>
      </c>
      <c r="H10" s="53">
        <v>424318</v>
      </c>
      <c r="I10" s="52" t="s">
        <v>110</v>
      </c>
      <c r="J10" s="52">
        <v>58021343.140000001</v>
      </c>
      <c r="K10" s="121" t="e">
        <f t="shared" si="0"/>
        <v>#VALUE!</v>
      </c>
      <c r="L10" s="130" t="s">
        <v>107</v>
      </c>
    </row>
    <row r="11" spans="1:17" s="3" customFormat="1" ht="40.5" customHeight="1">
      <c r="A11" s="178"/>
      <c r="B11" s="13">
        <v>7</v>
      </c>
      <c r="C11" s="24" t="s">
        <v>45</v>
      </c>
      <c r="D11" s="22" t="s">
        <v>69</v>
      </c>
      <c r="E11" s="14" t="s">
        <v>17</v>
      </c>
      <c r="F11" s="26" t="s">
        <v>58</v>
      </c>
      <c r="G11" s="112" t="s">
        <v>104</v>
      </c>
      <c r="H11" s="53">
        <v>80475</v>
      </c>
      <c r="I11" s="52" t="s">
        <v>110</v>
      </c>
      <c r="J11" s="52">
        <v>12760923</v>
      </c>
      <c r="K11" s="121" t="e">
        <f t="shared" si="0"/>
        <v>#VALUE!</v>
      </c>
      <c r="L11" s="129"/>
    </row>
    <row r="12" spans="1:17" s="3" customFormat="1" ht="40.5" customHeight="1">
      <c r="A12" s="178"/>
      <c r="B12" s="13">
        <v>8</v>
      </c>
      <c r="C12" s="21" t="s">
        <v>61</v>
      </c>
      <c r="D12" s="22" t="s">
        <v>68</v>
      </c>
      <c r="E12" s="13" t="s">
        <v>12</v>
      </c>
      <c r="F12" s="26" t="s">
        <v>50</v>
      </c>
      <c r="G12" s="113" t="s">
        <v>100</v>
      </c>
      <c r="H12" s="137">
        <v>27</v>
      </c>
      <c r="I12" s="80">
        <v>1000000</v>
      </c>
      <c r="J12" s="148">
        <v>941731.95</v>
      </c>
      <c r="K12" s="121">
        <f t="shared" si="0"/>
        <v>0.94173194999999998</v>
      </c>
      <c r="L12" s="129"/>
    </row>
    <row r="13" spans="1:17" s="3" customFormat="1" ht="84.5" customHeight="1">
      <c r="A13" s="178"/>
      <c r="B13" s="13">
        <v>9</v>
      </c>
      <c r="C13" s="24" t="s">
        <v>99</v>
      </c>
      <c r="D13" s="22" t="s">
        <v>68</v>
      </c>
      <c r="E13" s="13" t="s">
        <v>12</v>
      </c>
      <c r="F13" s="28" t="s">
        <v>86</v>
      </c>
      <c r="G13" s="115" t="s">
        <v>104</v>
      </c>
      <c r="H13" s="145">
        <v>54609</v>
      </c>
      <c r="I13" s="80">
        <v>8000000</v>
      </c>
      <c r="J13" s="52">
        <v>5460900</v>
      </c>
      <c r="K13" s="121">
        <f t="shared" si="0"/>
        <v>0.68261249999999996</v>
      </c>
      <c r="L13" s="130" t="s">
        <v>105</v>
      </c>
    </row>
    <row r="14" spans="1:17" s="3" customFormat="1" ht="41.5" customHeight="1">
      <c r="A14" s="20"/>
      <c r="B14" s="13"/>
      <c r="C14" s="24"/>
      <c r="D14" s="22"/>
      <c r="E14" s="13"/>
      <c r="F14" s="28"/>
      <c r="G14" s="115"/>
      <c r="H14" s="72">
        <f>SUM(H5:H13)</f>
        <v>853145</v>
      </c>
      <c r="I14" s="81">
        <f>SUM(I5:I13)</f>
        <v>166636767.09999999</v>
      </c>
      <c r="J14" s="81">
        <f>SUM(J5:J13)</f>
        <v>153557111.02999997</v>
      </c>
      <c r="K14" s="122">
        <f t="shared" si="0"/>
        <v>0.92150798231610664</v>
      </c>
      <c r="L14" s="129"/>
    </row>
    <row r="15" spans="1:17" s="3" customFormat="1" ht="40.5" customHeight="1">
      <c r="A15" s="5"/>
      <c r="B15" s="10"/>
      <c r="C15" s="11"/>
      <c r="D15" s="10"/>
      <c r="E15" s="5"/>
      <c r="F15" s="12"/>
      <c r="G15" s="96"/>
      <c r="H15" s="73"/>
      <c r="I15" s="82"/>
      <c r="J15" s="83"/>
      <c r="K15" s="124"/>
      <c r="L15" s="129"/>
    </row>
    <row r="16" spans="1:17" ht="39" customHeight="1">
      <c r="A16" s="179" t="s">
        <v>43</v>
      </c>
      <c r="B16" s="179" t="s">
        <v>0</v>
      </c>
      <c r="C16" s="184" t="s">
        <v>62</v>
      </c>
      <c r="D16" s="29" t="s">
        <v>66</v>
      </c>
      <c r="E16" s="179" t="s">
        <v>1</v>
      </c>
      <c r="F16" s="184" t="s">
        <v>2</v>
      </c>
      <c r="G16" s="208" t="s">
        <v>115</v>
      </c>
      <c r="H16" s="209"/>
      <c r="I16" s="209"/>
      <c r="J16" s="209"/>
      <c r="K16" s="210"/>
    </row>
    <row r="17" spans="1:17" ht="65.5" customHeight="1">
      <c r="A17" s="179"/>
      <c r="B17" s="179"/>
      <c r="C17" s="184"/>
      <c r="D17" s="30" t="s">
        <v>82</v>
      </c>
      <c r="E17" s="179"/>
      <c r="F17" s="184"/>
      <c r="G17" s="114" t="s">
        <v>84</v>
      </c>
      <c r="H17" s="71" t="s">
        <v>95</v>
      </c>
      <c r="I17" s="79" t="s">
        <v>98</v>
      </c>
      <c r="J17" s="79" t="s">
        <v>96</v>
      </c>
      <c r="K17" s="120" t="s">
        <v>112</v>
      </c>
    </row>
    <row r="18" spans="1:17" s="3" customFormat="1" ht="40" customHeight="1">
      <c r="A18" s="181" t="s">
        <v>47</v>
      </c>
      <c r="B18" s="8">
        <v>10</v>
      </c>
      <c r="C18" s="32" t="s">
        <v>18</v>
      </c>
      <c r="D18" s="33" t="s">
        <v>68</v>
      </c>
      <c r="E18" s="9" t="s">
        <v>17</v>
      </c>
      <c r="F18" s="34" t="s">
        <v>87</v>
      </c>
      <c r="G18" s="113" t="s">
        <v>100</v>
      </c>
      <c r="H18" s="145">
        <v>79044</v>
      </c>
      <c r="I18" s="80">
        <v>42500000</v>
      </c>
      <c r="J18" s="80">
        <v>42500000</v>
      </c>
      <c r="K18" s="121">
        <f t="shared" ref="K18:K21" si="1">J18/I18</f>
        <v>1</v>
      </c>
      <c r="L18" s="129"/>
    </row>
    <row r="19" spans="1:17" s="3" customFormat="1" ht="40" customHeight="1">
      <c r="A19" s="181"/>
      <c r="B19" s="35">
        <v>11</v>
      </c>
      <c r="C19" s="32" t="s">
        <v>19</v>
      </c>
      <c r="D19" s="33" t="s">
        <v>68</v>
      </c>
      <c r="E19" s="9" t="s">
        <v>17</v>
      </c>
      <c r="F19" s="34" t="s">
        <v>87</v>
      </c>
      <c r="G19" s="113" t="s">
        <v>100</v>
      </c>
      <c r="H19" s="141">
        <v>1435</v>
      </c>
      <c r="I19" s="52">
        <v>5000000</v>
      </c>
      <c r="J19" s="138">
        <v>4123204</v>
      </c>
      <c r="K19" s="121">
        <f t="shared" si="1"/>
        <v>0.82464079999999995</v>
      </c>
      <c r="L19" s="129"/>
    </row>
    <row r="20" spans="1:17" s="3" customFormat="1" ht="40" customHeight="1">
      <c r="A20" s="181"/>
      <c r="B20" s="8">
        <v>12</v>
      </c>
      <c r="C20" s="36" t="s">
        <v>4</v>
      </c>
      <c r="D20" s="33" t="s">
        <v>70</v>
      </c>
      <c r="E20" s="8" t="s">
        <v>7</v>
      </c>
      <c r="F20" s="34" t="s">
        <v>88</v>
      </c>
      <c r="G20" s="113" t="s">
        <v>100</v>
      </c>
      <c r="H20" s="157">
        <v>258</v>
      </c>
      <c r="I20" s="158">
        <v>600000</v>
      </c>
      <c r="J20" s="159">
        <v>152126.04999999999</v>
      </c>
      <c r="K20" s="121">
        <f t="shared" si="1"/>
        <v>0.25354341666666663</v>
      </c>
      <c r="L20" s="129"/>
    </row>
    <row r="21" spans="1:17" s="60" customFormat="1" ht="40" customHeight="1">
      <c r="A21" s="31"/>
      <c r="B21" s="45"/>
      <c r="C21" s="57"/>
      <c r="D21" s="58"/>
      <c r="E21" s="45"/>
      <c r="F21" s="59"/>
      <c r="G21" s="108"/>
      <c r="H21" s="72">
        <f>SUM(H18:H20)</f>
        <v>80737</v>
      </c>
      <c r="I21" s="81">
        <f>SUM(I18:I20)</f>
        <v>48100000</v>
      </c>
      <c r="J21" s="81">
        <f>SUM(J18:J20)</f>
        <v>46775330.049999997</v>
      </c>
      <c r="K21" s="122">
        <f t="shared" si="1"/>
        <v>0.97246008419958418</v>
      </c>
      <c r="L21" s="131"/>
    </row>
    <row r="22" spans="1:17" s="3" customFormat="1" ht="21" customHeight="1">
      <c r="A22" s="5"/>
      <c r="B22" s="10"/>
      <c r="C22" s="11"/>
      <c r="D22" s="10"/>
      <c r="E22" s="5"/>
      <c r="F22" s="12"/>
      <c r="G22" s="96"/>
      <c r="H22" s="73"/>
      <c r="I22" s="82"/>
      <c r="J22" s="83"/>
      <c r="K22" s="124"/>
      <c r="L22" s="129"/>
    </row>
    <row r="23" spans="1:17" ht="39" customHeight="1">
      <c r="A23" s="180" t="s">
        <v>43</v>
      </c>
      <c r="B23" s="180" t="s">
        <v>0</v>
      </c>
      <c r="C23" s="187" t="s">
        <v>56</v>
      </c>
      <c r="D23" s="37" t="s">
        <v>66</v>
      </c>
      <c r="E23" s="180" t="s">
        <v>1</v>
      </c>
      <c r="F23" s="187" t="s">
        <v>2</v>
      </c>
      <c r="G23" s="208" t="s">
        <v>115</v>
      </c>
      <c r="H23" s="209"/>
      <c r="I23" s="209"/>
      <c r="J23" s="209"/>
      <c r="K23" s="210"/>
    </row>
    <row r="24" spans="1:17" ht="57" customHeight="1">
      <c r="A24" s="180"/>
      <c r="B24" s="180"/>
      <c r="C24" s="187"/>
      <c r="D24" s="38" t="s">
        <v>82</v>
      </c>
      <c r="E24" s="180"/>
      <c r="F24" s="187"/>
      <c r="G24" s="114" t="s">
        <v>84</v>
      </c>
      <c r="H24" s="71" t="s">
        <v>95</v>
      </c>
      <c r="I24" s="79" t="s">
        <v>98</v>
      </c>
      <c r="J24" s="79" t="s">
        <v>96</v>
      </c>
      <c r="K24" s="120" t="s">
        <v>112</v>
      </c>
    </row>
    <row r="25" spans="1:17" s="3" customFormat="1" ht="41" customHeight="1">
      <c r="A25" s="200" t="s">
        <v>64</v>
      </c>
      <c r="B25" s="8">
        <v>13</v>
      </c>
      <c r="C25" s="36" t="s">
        <v>51</v>
      </c>
      <c r="D25" s="33" t="s">
        <v>77</v>
      </c>
      <c r="E25" s="8" t="s">
        <v>7</v>
      </c>
      <c r="F25" s="34" t="s">
        <v>80</v>
      </c>
      <c r="G25" s="139" t="s">
        <v>100</v>
      </c>
      <c r="H25" s="157">
        <v>1629</v>
      </c>
      <c r="I25" s="160">
        <v>800000</v>
      </c>
      <c r="J25" s="160">
        <v>455500</v>
      </c>
      <c r="K25" s="121">
        <f t="shared" ref="K25:K31" si="2">J25/I25</f>
        <v>0.56937499999999996</v>
      </c>
      <c r="L25" s="129"/>
    </row>
    <row r="26" spans="1:17" s="3" customFormat="1" ht="41" customHeight="1">
      <c r="A26" s="201"/>
      <c r="B26" s="8">
        <v>14</v>
      </c>
      <c r="C26" s="36" t="s">
        <v>6</v>
      </c>
      <c r="D26" s="33" t="s">
        <v>78</v>
      </c>
      <c r="E26" s="9" t="s">
        <v>7</v>
      </c>
      <c r="F26" s="34" t="s">
        <v>80</v>
      </c>
      <c r="G26" s="112" t="s">
        <v>100</v>
      </c>
      <c r="H26" s="157">
        <v>6528</v>
      </c>
      <c r="I26" s="161">
        <v>2000000</v>
      </c>
      <c r="J26" s="162">
        <v>979977</v>
      </c>
      <c r="K26" s="121">
        <f t="shared" si="2"/>
        <v>0.48998849999999999</v>
      </c>
      <c r="L26" s="129"/>
    </row>
    <row r="27" spans="1:17" s="3" customFormat="1" ht="41" customHeight="1">
      <c r="A27" s="201"/>
      <c r="B27" s="8">
        <v>15</v>
      </c>
      <c r="C27" s="36" t="s">
        <v>3</v>
      </c>
      <c r="D27" s="33" t="s">
        <v>81</v>
      </c>
      <c r="E27" s="9" t="s">
        <v>7</v>
      </c>
      <c r="F27" s="34" t="s">
        <v>88</v>
      </c>
      <c r="G27" s="117" t="s">
        <v>100</v>
      </c>
      <c r="H27" s="157">
        <v>94173</v>
      </c>
      <c r="I27" s="161">
        <v>20000000</v>
      </c>
      <c r="J27" s="159">
        <v>9417300</v>
      </c>
      <c r="K27" s="121">
        <f t="shared" si="2"/>
        <v>0.47086499999999998</v>
      </c>
      <c r="L27" s="129"/>
      <c r="N27" s="171"/>
      <c r="O27" s="185"/>
      <c r="P27" s="185"/>
      <c r="Q27" s="186"/>
    </row>
    <row r="28" spans="1:17" s="6" customFormat="1" ht="45.5" customHeight="1">
      <c r="A28" s="201"/>
      <c r="B28" s="8">
        <v>16</v>
      </c>
      <c r="C28" s="26" t="s">
        <v>94</v>
      </c>
      <c r="D28" s="14" t="s">
        <v>70</v>
      </c>
      <c r="E28" s="13" t="s">
        <v>7</v>
      </c>
      <c r="F28" s="34" t="s">
        <v>88</v>
      </c>
      <c r="G28" s="113" t="s">
        <v>100</v>
      </c>
      <c r="H28" s="163">
        <v>653</v>
      </c>
      <c r="I28" s="164">
        <v>440910</v>
      </c>
      <c r="J28" s="159">
        <v>290848.84999999998</v>
      </c>
      <c r="K28" s="165">
        <f t="shared" si="2"/>
        <v>0.65965582545190626</v>
      </c>
      <c r="L28" s="166"/>
      <c r="M28" s="172"/>
      <c r="N28" s="171"/>
      <c r="O28" s="185"/>
      <c r="P28" s="185"/>
      <c r="Q28" s="186"/>
    </row>
    <row r="29" spans="1:17" s="6" customFormat="1" ht="41" customHeight="1">
      <c r="A29" s="201"/>
      <c r="B29" s="8">
        <v>17</v>
      </c>
      <c r="C29" s="26" t="s">
        <v>40</v>
      </c>
      <c r="D29" s="14" t="s">
        <v>70</v>
      </c>
      <c r="E29" s="14" t="s">
        <v>39</v>
      </c>
      <c r="F29" s="40" t="s">
        <v>89</v>
      </c>
      <c r="G29" s="113" t="s">
        <v>100</v>
      </c>
      <c r="H29" s="194" t="s">
        <v>121</v>
      </c>
      <c r="I29" s="195"/>
      <c r="J29" s="196"/>
      <c r="K29" s="121">
        <f>J20/I20</f>
        <v>0.25354341666666663</v>
      </c>
      <c r="L29" s="129"/>
    </row>
    <row r="30" spans="1:17" s="6" customFormat="1" ht="41" customHeight="1">
      <c r="A30" s="202"/>
      <c r="B30" s="127">
        <v>18</v>
      </c>
      <c r="C30" s="26" t="s">
        <v>114</v>
      </c>
      <c r="D30" s="14"/>
      <c r="E30" s="14"/>
      <c r="F30" s="40"/>
      <c r="G30" s="167" t="s">
        <v>120</v>
      </c>
      <c r="H30" s="168" t="s">
        <v>102</v>
      </c>
      <c r="I30" s="168" t="s">
        <v>102</v>
      </c>
      <c r="J30" s="168" t="s">
        <v>102</v>
      </c>
      <c r="K30" s="121"/>
      <c r="L30" s="129"/>
    </row>
    <row r="31" spans="1:17" s="56" customFormat="1" ht="41" customHeight="1">
      <c r="A31" s="39"/>
      <c r="B31" s="45"/>
      <c r="C31" s="54"/>
      <c r="D31" s="54"/>
      <c r="E31" s="54"/>
      <c r="F31" s="55"/>
      <c r="G31" s="108"/>
      <c r="H31" s="74">
        <f>SUM(H25:H29)</f>
        <v>102983</v>
      </c>
      <c r="I31" s="84">
        <f t="shared" ref="I31:J31" si="3">SUM(I25:I29)</f>
        <v>23240910</v>
      </c>
      <c r="J31" s="84">
        <f t="shared" si="3"/>
        <v>11143625.85</v>
      </c>
      <c r="K31" s="122">
        <f t="shared" si="2"/>
        <v>0.47948319794706834</v>
      </c>
      <c r="L31" s="131"/>
    </row>
    <row r="32" spans="1:17" s="3" customFormat="1" ht="27" customHeight="1">
      <c r="A32" s="5"/>
      <c r="B32" s="10"/>
      <c r="C32" s="11"/>
      <c r="D32" s="10"/>
      <c r="E32" s="5"/>
      <c r="F32" s="12"/>
      <c r="G32" s="96"/>
      <c r="H32" s="73"/>
      <c r="I32" s="82"/>
      <c r="J32" s="83"/>
      <c r="K32" s="124"/>
      <c r="L32" s="129"/>
    </row>
    <row r="33" spans="1:12" ht="39" customHeight="1">
      <c r="A33" s="212" t="s">
        <v>43</v>
      </c>
      <c r="B33" s="212" t="s">
        <v>0</v>
      </c>
      <c r="C33" s="213" t="s">
        <v>63</v>
      </c>
      <c r="D33" s="41" t="s">
        <v>66</v>
      </c>
      <c r="E33" s="212" t="s">
        <v>1</v>
      </c>
      <c r="F33" s="213" t="s">
        <v>2</v>
      </c>
      <c r="G33" s="208" t="s">
        <v>115</v>
      </c>
      <c r="H33" s="209"/>
      <c r="I33" s="209"/>
      <c r="J33" s="209"/>
      <c r="K33" s="210"/>
    </row>
    <row r="34" spans="1:12" ht="63" customHeight="1">
      <c r="A34" s="212"/>
      <c r="B34" s="212"/>
      <c r="C34" s="213"/>
      <c r="D34" s="42" t="s">
        <v>82</v>
      </c>
      <c r="E34" s="212"/>
      <c r="F34" s="213"/>
      <c r="G34" s="114" t="s">
        <v>84</v>
      </c>
      <c r="H34" s="71" t="s">
        <v>95</v>
      </c>
      <c r="I34" s="79" t="s">
        <v>98</v>
      </c>
      <c r="J34" s="79" t="s">
        <v>96</v>
      </c>
      <c r="K34" s="120" t="s">
        <v>112</v>
      </c>
    </row>
    <row r="35" spans="1:12" s="3" customFormat="1" ht="41" customHeight="1">
      <c r="A35" s="197" t="s">
        <v>46</v>
      </c>
      <c r="B35" s="8">
        <v>19</v>
      </c>
      <c r="C35" s="34" t="s">
        <v>14</v>
      </c>
      <c r="D35" s="9" t="s">
        <v>71</v>
      </c>
      <c r="E35" s="9" t="s">
        <v>12</v>
      </c>
      <c r="F35" s="44" t="s">
        <v>10</v>
      </c>
      <c r="G35" s="116" t="s">
        <v>104</v>
      </c>
      <c r="H35" s="137">
        <v>3608</v>
      </c>
      <c r="I35" s="80">
        <v>2000000</v>
      </c>
      <c r="J35" s="148">
        <v>1219010</v>
      </c>
      <c r="K35" s="121">
        <f t="shared" ref="K35:K42" si="4">J35/I35</f>
        <v>0.60950499999999996</v>
      </c>
      <c r="L35" s="129"/>
    </row>
    <row r="36" spans="1:12" s="4" customFormat="1" ht="70">
      <c r="A36" s="197"/>
      <c r="B36" s="8">
        <v>20</v>
      </c>
      <c r="C36" s="34" t="s">
        <v>22</v>
      </c>
      <c r="D36" s="9" t="s">
        <v>70</v>
      </c>
      <c r="E36" s="9" t="s">
        <v>21</v>
      </c>
      <c r="F36" s="34" t="s">
        <v>34</v>
      </c>
      <c r="G36" s="107" t="s">
        <v>100</v>
      </c>
      <c r="H36" s="136" t="s">
        <v>121</v>
      </c>
      <c r="I36" s="85">
        <v>16600000</v>
      </c>
      <c r="J36" s="136" t="s">
        <v>121</v>
      </c>
      <c r="K36" s="121" t="e">
        <f t="shared" si="4"/>
        <v>#VALUE!</v>
      </c>
      <c r="L36" s="130" t="s">
        <v>101</v>
      </c>
    </row>
    <row r="37" spans="1:12" s="3" customFormat="1" ht="41" customHeight="1">
      <c r="A37" s="197"/>
      <c r="B37" s="8">
        <v>21</v>
      </c>
      <c r="C37" s="36" t="s">
        <v>49</v>
      </c>
      <c r="D37" s="33" t="s">
        <v>70</v>
      </c>
      <c r="E37" s="8" t="s">
        <v>21</v>
      </c>
      <c r="F37" s="28" t="s">
        <v>9</v>
      </c>
      <c r="G37" s="206" t="s">
        <v>108</v>
      </c>
      <c r="H37" s="206"/>
      <c r="I37" s="206"/>
      <c r="J37" s="206"/>
      <c r="K37" s="121" t="e">
        <f t="shared" si="4"/>
        <v>#DIV/0!</v>
      </c>
      <c r="L37" s="129"/>
    </row>
    <row r="38" spans="1:12" s="4" customFormat="1" ht="41" customHeight="1">
      <c r="A38" s="197"/>
      <c r="B38" s="8">
        <v>22</v>
      </c>
      <c r="C38" s="32" t="s">
        <v>23</v>
      </c>
      <c r="D38" s="33" t="s">
        <v>68</v>
      </c>
      <c r="E38" s="9" t="s">
        <v>21</v>
      </c>
      <c r="F38" s="34" t="s">
        <v>9</v>
      </c>
      <c r="G38" s="107" t="s">
        <v>100</v>
      </c>
      <c r="H38" s="136" t="s">
        <v>121</v>
      </c>
      <c r="I38" s="106">
        <v>10000000</v>
      </c>
      <c r="J38" s="169">
        <v>6235168</v>
      </c>
      <c r="K38" s="121" t="e">
        <f>#REF!/#REF!</f>
        <v>#REF!</v>
      </c>
      <c r="L38" s="132"/>
    </row>
    <row r="39" spans="1:12" s="4" customFormat="1" ht="41" customHeight="1">
      <c r="A39" s="197"/>
      <c r="B39" s="8">
        <v>23</v>
      </c>
      <c r="C39" s="32" t="s">
        <v>24</v>
      </c>
      <c r="D39" s="33" t="s">
        <v>70</v>
      </c>
      <c r="E39" s="9" t="s">
        <v>21</v>
      </c>
      <c r="F39" s="34" t="s">
        <v>9</v>
      </c>
      <c r="G39" s="107" t="s">
        <v>100</v>
      </c>
      <c r="H39" s="136" t="s">
        <v>121</v>
      </c>
      <c r="I39" s="98">
        <v>26000000</v>
      </c>
      <c r="J39" s="169">
        <v>22473000</v>
      </c>
      <c r="K39" s="121" t="e">
        <f>#REF!/#REF!</f>
        <v>#REF!</v>
      </c>
      <c r="L39" s="132"/>
    </row>
    <row r="40" spans="1:12" s="3" customFormat="1" ht="41" customHeight="1">
      <c r="A40" s="197"/>
      <c r="B40" s="8">
        <v>24</v>
      </c>
      <c r="C40" s="32" t="s">
        <v>20</v>
      </c>
      <c r="D40" s="33" t="s">
        <v>77</v>
      </c>
      <c r="E40" s="33" t="s">
        <v>21</v>
      </c>
      <c r="F40" s="32" t="s">
        <v>36</v>
      </c>
      <c r="G40" s="140" t="s">
        <v>100</v>
      </c>
      <c r="H40" s="191" t="s">
        <v>121</v>
      </c>
      <c r="I40" s="192"/>
      <c r="J40" s="193"/>
      <c r="K40" s="121" t="e">
        <f t="shared" si="4"/>
        <v>#DIV/0!</v>
      </c>
      <c r="L40" s="129"/>
    </row>
    <row r="41" spans="1:12" s="3" customFormat="1" ht="41" customHeight="1">
      <c r="A41" s="197"/>
      <c r="B41" s="8">
        <v>25</v>
      </c>
      <c r="C41" s="34" t="s">
        <v>54</v>
      </c>
      <c r="D41" s="9" t="s">
        <v>70</v>
      </c>
      <c r="E41" s="9" t="s">
        <v>21</v>
      </c>
      <c r="F41" s="34" t="s">
        <v>42</v>
      </c>
      <c r="G41" s="107" t="s">
        <v>100</v>
      </c>
      <c r="H41" s="214" t="s">
        <v>122</v>
      </c>
      <c r="I41" s="85">
        <v>20000000</v>
      </c>
      <c r="J41" s="85">
        <v>1471319.79</v>
      </c>
      <c r="K41" s="121">
        <f t="shared" si="4"/>
        <v>7.3565989499999998E-2</v>
      </c>
      <c r="L41" s="129"/>
    </row>
    <row r="42" spans="1:12" s="3" customFormat="1" ht="41" customHeight="1">
      <c r="A42" s="43"/>
      <c r="B42" s="45"/>
      <c r="C42" s="59"/>
      <c r="D42" s="61"/>
      <c r="E42" s="61"/>
      <c r="F42" s="59"/>
      <c r="G42" s="51"/>
      <c r="H42" s="62">
        <f>SUM(H35:H41)</f>
        <v>3608</v>
      </c>
      <c r="I42" s="63">
        <f>SUM(I35:I41)</f>
        <v>74600000</v>
      </c>
      <c r="J42" s="63">
        <f>SUM(J35:J41)</f>
        <v>31398497.789999999</v>
      </c>
      <c r="K42" s="122">
        <f t="shared" si="4"/>
        <v>0.42089139128686326</v>
      </c>
      <c r="L42" s="129"/>
    </row>
    <row r="43" spans="1:12" s="3" customFormat="1" ht="21.5" customHeight="1">
      <c r="A43" s="5"/>
      <c r="B43" s="10"/>
      <c r="C43" s="12"/>
      <c r="D43" s="5"/>
      <c r="E43" s="5"/>
      <c r="F43" s="11"/>
      <c r="G43" s="96"/>
      <c r="H43" s="73"/>
      <c r="I43" s="82"/>
      <c r="J43" s="83"/>
      <c r="K43" s="124"/>
      <c r="L43" s="129"/>
    </row>
    <row r="44" spans="1:12" ht="39" customHeight="1">
      <c r="A44" s="199" t="s">
        <v>43</v>
      </c>
      <c r="B44" s="199" t="s">
        <v>0</v>
      </c>
      <c r="C44" s="190" t="s">
        <v>57</v>
      </c>
      <c r="D44" s="46" t="s">
        <v>66</v>
      </c>
      <c r="E44" s="199" t="s">
        <v>1</v>
      </c>
      <c r="F44" s="190" t="s">
        <v>2</v>
      </c>
      <c r="G44" s="208" t="s">
        <v>115</v>
      </c>
      <c r="H44" s="209"/>
      <c r="I44" s="209"/>
      <c r="J44" s="209"/>
      <c r="K44" s="210"/>
    </row>
    <row r="45" spans="1:12" ht="61" customHeight="1">
      <c r="A45" s="199"/>
      <c r="B45" s="199"/>
      <c r="C45" s="190"/>
      <c r="D45" s="47" t="s">
        <v>82</v>
      </c>
      <c r="E45" s="199"/>
      <c r="F45" s="190"/>
      <c r="G45" s="114" t="s">
        <v>84</v>
      </c>
      <c r="H45" s="71" t="s">
        <v>95</v>
      </c>
      <c r="I45" s="79" t="s">
        <v>98</v>
      </c>
      <c r="J45" s="79" t="s">
        <v>96</v>
      </c>
      <c r="K45" s="120" t="s">
        <v>112</v>
      </c>
    </row>
    <row r="46" spans="1:12" s="3" customFormat="1" ht="105">
      <c r="A46" s="198" t="s">
        <v>65</v>
      </c>
      <c r="B46" s="8">
        <v>26</v>
      </c>
      <c r="C46" s="28" t="s">
        <v>31</v>
      </c>
      <c r="D46" s="9" t="s">
        <v>72</v>
      </c>
      <c r="E46" s="9" t="s">
        <v>60</v>
      </c>
      <c r="F46" s="110" t="s">
        <v>90</v>
      </c>
      <c r="G46" s="111" t="s">
        <v>100</v>
      </c>
      <c r="H46" s="136" t="s">
        <v>121</v>
      </c>
      <c r="I46" s="151">
        <v>696380</v>
      </c>
      <c r="J46" s="136" t="s">
        <v>121</v>
      </c>
      <c r="K46" s="121" t="e">
        <f t="shared" ref="K46:K50" si="5">J46/I46</f>
        <v>#VALUE!</v>
      </c>
      <c r="L46" s="133" t="s">
        <v>111</v>
      </c>
    </row>
    <row r="47" spans="1:12" ht="41" customHeight="1">
      <c r="A47" s="198"/>
      <c r="B47" s="8">
        <v>27</v>
      </c>
      <c r="C47" s="36" t="s">
        <v>5</v>
      </c>
      <c r="D47" s="33" t="s">
        <v>72</v>
      </c>
      <c r="E47" s="9" t="s">
        <v>8</v>
      </c>
      <c r="F47" s="34" t="s">
        <v>91</v>
      </c>
      <c r="G47" s="149" t="s">
        <v>100</v>
      </c>
      <c r="H47" s="155">
        <v>4010</v>
      </c>
      <c r="I47" s="156">
        <v>30000000</v>
      </c>
      <c r="J47" s="156">
        <v>45987000</v>
      </c>
      <c r="K47" s="150">
        <f t="shared" si="5"/>
        <v>1.5328999999999999</v>
      </c>
    </row>
    <row r="48" spans="1:12" ht="41" customHeight="1">
      <c r="A48" s="198"/>
      <c r="B48" s="8">
        <v>28</v>
      </c>
      <c r="C48" s="36" t="s">
        <v>37</v>
      </c>
      <c r="D48" s="33" t="s">
        <v>68</v>
      </c>
      <c r="E48" s="8" t="s">
        <v>12</v>
      </c>
      <c r="F48" s="27" t="s">
        <v>83</v>
      </c>
      <c r="G48" s="116" t="s">
        <v>100</v>
      </c>
      <c r="H48" s="152">
        <v>114</v>
      </c>
      <c r="I48" s="153">
        <v>2250000</v>
      </c>
      <c r="J48" s="154">
        <v>2220398</v>
      </c>
      <c r="K48" s="121">
        <f t="shared" si="5"/>
        <v>0.98684355555555558</v>
      </c>
    </row>
    <row r="49" spans="1:12" ht="41" customHeight="1">
      <c r="A49" s="198"/>
      <c r="B49" s="8">
        <v>29</v>
      </c>
      <c r="C49" s="36" t="s">
        <v>97</v>
      </c>
      <c r="D49" s="33" t="s">
        <v>68</v>
      </c>
      <c r="E49" s="8" t="s">
        <v>12</v>
      </c>
      <c r="F49" s="28" t="s">
        <v>86</v>
      </c>
      <c r="G49" s="115" t="s">
        <v>106</v>
      </c>
      <c r="H49" s="146">
        <v>269</v>
      </c>
      <c r="I49" s="80">
        <v>2000000</v>
      </c>
      <c r="J49" s="86">
        <v>1091110</v>
      </c>
      <c r="K49" s="121">
        <f t="shared" si="5"/>
        <v>0.54555500000000001</v>
      </c>
    </row>
    <row r="50" spans="1:12" ht="41" customHeight="1">
      <c r="A50" s="48"/>
      <c r="B50" s="45"/>
      <c r="C50" s="57"/>
      <c r="D50" s="58"/>
      <c r="E50" s="45"/>
      <c r="F50" s="64"/>
      <c r="G50" s="61"/>
      <c r="H50" s="72">
        <f>SUM(H46:H49)</f>
        <v>4393</v>
      </c>
      <c r="I50" s="81">
        <f t="shared" ref="I50" si="6">SUM(I46:I49)</f>
        <v>34946380</v>
      </c>
      <c r="J50" s="81">
        <f>SUM(J46:J49)</f>
        <v>49298508</v>
      </c>
      <c r="K50" s="122">
        <f t="shared" si="5"/>
        <v>1.4106899770448327</v>
      </c>
    </row>
    <row r="51" spans="1:12" ht="41.5" customHeight="1">
      <c r="A51" s="5"/>
      <c r="B51" s="10"/>
      <c r="C51" s="12"/>
      <c r="D51" s="5"/>
      <c r="E51" s="5"/>
      <c r="F51" s="12"/>
      <c r="G51" s="97"/>
      <c r="H51" s="70"/>
      <c r="I51" s="77"/>
      <c r="J51" s="78"/>
      <c r="K51" s="123"/>
    </row>
    <row r="52" spans="1:12" ht="50.5" customHeight="1">
      <c r="A52" s="188" t="s">
        <v>43</v>
      </c>
      <c r="B52" s="188" t="s">
        <v>0</v>
      </c>
      <c r="C52" s="189" t="s">
        <v>57</v>
      </c>
      <c r="D52" s="49" t="s">
        <v>66</v>
      </c>
      <c r="E52" s="188" t="s">
        <v>1</v>
      </c>
      <c r="F52" s="189" t="s">
        <v>2</v>
      </c>
      <c r="G52" s="208" t="s">
        <v>115</v>
      </c>
      <c r="H52" s="209"/>
      <c r="I52" s="209"/>
      <c r="J52" s="209"/>
      <c r="K52" s="210"/>
    </row>
    <row r="53" spans="1:12" ht="63" customHeight="1">
      <c r="A53" s="188"/>
      <c r="B53" s="188"/>
      <c r="C53" s="189"/>
      <c r="D53" s="50" t="s">
        <v>82</v>
      </c>
      <c r="E53" s="188"/>
      <c r="F53" s="189"/>
      <c r="G53" s="114" t="s">
        <v>84</v>
      </c>
      <c r="H53" s="71" t="s">
        <v>95</v>
      </c>
      <c r="I53" s="79" t="s">
        <v>98</v>
      </c>
      <c r="J53" s="79" t="s">
        <v>96</v>
      </c>
      <c r="K53" s="120" t="s">
        <v>112</v>
      </c>
    </row>
    <row r="54" spans="1:12" ht="41" customHeight="1">
      <c r="A54" s="211" t="s">
        <v>48</v>
      </c>
      <c r="B54" s="8">
        <v>30</v>
      </c>
      <c r="C54" s="36" t="s">
        <v>27</v>
      </c>
      <c r="D54" s="33" t="s">
        <v>73</v>
      </c>
      <c r="E54" s="8" t="s">
        <v>28</v>
      </c>
      <c r="F54" s="34" t="s">
        <v>35</v>
      </c>
      <c r="G54" s="115" t="s">
        <v>106</v>
      </c>
      <c r="H54" s="136" t="s">
        <v>121</v>
      </c>
      <c r="I54" s="113" t="s">
        <v>110</v>
      </c>
      <c r="J54" s="136" t="s">
        <v>121</v>
      </c>
      <c r="K54" s="121" t="e">
        <f t="shared" ref="K54:K58" si="7">J54/I54</f>
        <v>#VALUE!</v>
      </c>
    </row>
    <row r="55" spans="1:12" ht="35">
      <c r="A55" s="211"/>
      <c r="B55" s="8">
        <v>31</v>
      </c>
      <c r="C55" s="36" t="s">
        <v>32</v>
      </c>
      <c r="D55" s="33" t="s">
        <v>74</v>
      </c>
      <c r="E55" s="8" t="s">
        <v>28</v>
      </c>
      <c r="F55" s="28" t="s">
        <v>35</v>
      </c>
      <c r="G55" s="115" t="s">
        <v>106</v>
      </c>
      <c r="H55" s="136" t="s">
        <v>121</v>
      </c>
      <c r="I55" s="80">
        <v>20000000</v>
      </c>
      <c r="J55" s="136" t="s">
        <v>121</v>
      </c>
      <c r="K55" s="121" t="e">
        <f t="shared" si="7"/>
        <v>#VALUE!</v>
      </c>
    </row>
    <row r="56" spans="1:12" ht="41" customHeight="1">
      <c r="A56" s="211"/>
      <c r="B56" s="8">
        <v>32</v>
      </c>
      <c r="C56" s="36" t="s">
        <v>117</v>
      </c>
      <c r="D56" s="33" t="s">
        <v>75</v>
      </c>
      <c r="E56" s="9" t="s">
        <v>28</v>
      </c>
      <c r="F56" s="28" t="s">
        <v>35</v>
      </c>
      <c r="G56" s="116" t="s">
        <v>116</v>
      </c>
      <c r="H56" s="136" t="s">
        <v>121</v>
      </c>
      <c r="I56" s="113" t="s">
        <v>110</v>
      </c>
      <c r="J56" s="136" t="s">
        <v>121</v>
      </c>
      <c r="K56" s="121" t="e">
        <f t="shared" si="7"/>
        <v>#VALUE!</v>
      </c>
    </row>
    <row r="57" spans="1:12" ht="35">
      <c r="A57" s="211"/>
      <c r="B57" s="8">
        <v>33</v>
      </c>
      <c r="C57" s="28" t="s">
        <v>33</v>
      </c>
      <c r="D57" s="9" t="s">
        <v>76</v>
      </c>
      <c r="E57" s="8" t="s">
        <v>28</v>
      </c>
      <c r="F57" s="27" t="s">
        <v>92</v>
      </c>
      <c r="G57" s="115" t="s">
        <v>106</v>
      </c>
      <c r="H57" s="147">
        <v>15</v>
      </c>
      <c r="I57" s="142">
        <v>10000000</v>
      </c>
      <c r="J57" s="143">
        <v>9729500</v>
      </c>
      <c r="K57" s="121">
        <f t="shared" si="7"/>
        <v>0.97294999999999998</v>
      </c>
    </row>
    <row r="58" spans="1:12" s="69" customFormat="1" ht="38.15" customHeight="1">
      <c r="A58" s="65"/>
      <c r="B58" s="66"/>
      <c r="C58" s="66"/>
      <c r="D58" s="67"/>
      <c r="E58" s="66"/>
      <c r="F58" s="66"/>
      <c r="G58" s="68"/>
      <c r="H58" s="75">
        <f>SUM(H54:H57)</f>
        <v>15</v>
      </c>
      <c r="I58" s="87">
        <f t="shared" ref="I58:J58" si="8">SUM(I54:I57)</f>
        <v>30000000</v>
      </c>
      <c r="J58" s="87">
        <f t="shared" si="8"/>
        <v>9729500</v>
      </c>
      <c r="K58" s="122">
        <f t="shared" si="7"/>
        <v>0.32431666666666664</v>
      </c>
      <c r="L58" s="134"/>
    </row>
    <row r="60" spans="1:12" s="90" customFormat="1" ht="33" customHeight="1">
      <c r="A60" s="203" t="s">
        <v>103</v>
      </c>
      <c r="B60" s="204"/>
      <c r="C60" s="205"/>
      <c r="D60" s="91"/>
      <c r="E60" s="92"/>
      <c r="F60" s="92"/>
      <c r="G60" s="99"/>
      <c r="H60" s="93">
        <f>H14+H21+H31+H42+H50+H58</f>
        <v>1044881</v>
      </c>
      <c r="I60" s="94">
        <f>I14+I21+I31+I42+I50+I58</f>
        <v>377524057.10000002</v>
      </c>
      <c r="J60" s="94">
        <f>J14+J21+J31+J42+J50+J58</f>
        <v>301902572.71999997</v>
      </c>
      <c r="K60" s="99">
        <f>J60/I60</f>
        <v>0.79969095225110609</v>
      </c>
      <c r="L60" s="135"/>
    </row>
    <row r="61" spans="1:12" ht="29.5" customHeight="1">
      <c r="A61" s="100"/>
      <c r="B61" s="101"/>
      <c r="C61" s="101"/>
      <c r="D61" s="102"/>
      <c r="E61" s="101"/>
      <c r="F61" s="101"/>
      <c r="G61" s="105"/>
      <c r="H61" s="103"/>
      <c r="I61" s="104"/>
      <c r="J61" s="109"/>
      <c r="K61" s="118"/>
    </row>
  </sheetData>
  <mergeCells count="51">
    <mergeCell ref="C23:C24"/>
    <mergeCell ref="A25:A30"/>
    <mergeCell ref="A60:C60"/>
    <mergeCell ref="G37:J37"/>
    <mergeCell ref="G3:K3"/>
    <mergeCell ref="G16:K16"/>
    <mergeCell ref="G23:K23"/>
    <mergeCell ref="G33:K33"/>
    <mergeCell ref="G44:K44"/>
    <mergeCell ref="G52:K52"/>
    <mergeCell ref="A54:A57"/>
    <mergeCell ref="B33:B34"/>
    <mergeCell ref="C33:C34"/>
    <mergeCell ref="A33:A34"/>
    <mergeCell ref="F33:F34"/>
    <mergeCell ref="E33:E34"/>
    <mergeCell ref="A35:A41"/>
    <mergeCell ref="A46:A49"/>
    <mergeCell ref="A44:A45"/>
    <mergeCell ref="E44:E45"/>
    <mergeCell ref="C52:C53"/>
    <mergeCell ref="A52:A53"/>
    <mergeCell ref="B52:B53"/>
    <mergeCell ref="B44:B45"/>
    <mergeCell ref="C44:C45"/>
    <mergeCell ref="O27:O28"/>
    <mergeCell ref="P27:P28"/>
    <mergeCell ref="Q27:Q28"/>
    <mergeCell ref="F23:F24"/>
    <mergeCell ref="E52:E53"/>
    <mergeCell ref="E23:E24"/>
    <mergeCell ref="F52:F53"/>
    <mergeCell ref="F44:F45"/>
    <mergeCell ref="H40:J40"/>
    <mergeCell ref="H29:J29"/>
    <mergeCell ref="M7:Q7"/>
    <mergeCell ref="A1:J1"/>
    <mergeCell ref="A5:A13"/>
    <mergeCell ref="A16:A17"/>
    <mergeCell ref="A23:A24"/>
    <mergeCell ref="A18:A20"/>
    <mergeCell ref="A3:A4"/>
    <mergeCell ref="E3:E4"/>
    <mergeCell ref="F3:F4"/>
    <mergeCell ref="B3:B4"/>
    <mergeCell ref="C3:C4"/>
    <mergeCell ref="F16:F17"/>
    <mergeCell ref="E16:E17"/>
    <mergeCell ref="B16:B17"/>
    <mergeCell ref="C16:C17"/>
    <mergeCell ref="B23:B2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50" fitToHeight="0" orientation="portrait" r:id="rId1"/>
  <headerFooter>
    <oddFooter>Page &amp;P of &amp;N</oddFooter>
  </headerFooter>
  <rowBreaks count="1" manualBreakCount="1">
    <brk id="3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Status IPR 30.09.2020</vt:lpstr>
      <vt:lpstr>'Status IPR 30.09.2020'!Print_Area</vt:lpstr>
      <vt:lpstr>'Status IPR 30.09.2020'!Print_Titles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IZzat Zulkefly</dc:creator>
  <cp:lastModifiedBy>Aslynda Binti Mohd Dahlan</cp:lastModifiedBy>
  <cp:lastPrinted>2020-10-27T04:49:48Z</cp:lastPrinted>
  <dcterms:created xsi:type="dcterms:W3CDTF">2016-11-01T06:53:56Z</dcterms:created>
  <dcterms:modified xsi:type="dcterms:W3CDTF">2020-10-27T09:10:58Z</dcterms:modified>
</cp:coreProperties>
</file>